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D:\Celeste Staff (Aug 2023)\2025 Syllabus (Feb-Jul 2025)\im307\WEB SITE\IM307 Project Assignments\202x project template\"/>
    </mc:Choice>
  </mc:AlternateContent>
  <xr:revisionPtr revIDLastSave="0" documentId="13_ncr:1_{5CD32FCA-FF50-4538-8C76-75C82231F916}" xr6:coauthVersionLast="36" xr6:coauthVersionMax="36" xr10:uidLastSave="{00000000-0000-0000-0000-000000000000}"/>
  <bookViews>
    <workbookView xWindow="360" yWindow="15" windowWidth="11340" windowHeight="6540" xr2:uid="{00000000-000D-0000-FFFF-FFFF00000000}"/>
  </bookViews>
  <sheets>
    <sheet name="Net Present Value" sheetId="1" r:id="rId1"/>
    <sheet name="Payback Analysis" sheetId="2" r:id="rId2"/>
    <sheet name="weighted scoring model" sheetId="3" r:id="rId3"/>
  </sheets>
  <externalReferences>
    <externalReference r:id="rId4"/>
    <externalReference r:id="rId5"/>
  </externalReferences>
  <calcPr calcId="191029"/>
</workbook>
</file>

<file path=xl/calcChain.xml><?xml version="1.0" encoding="utf-8"?>
<calcChain xmlns="http://schemas.openxmlformats.org/spreadsheetml/2006/main">
  <c r="F11" i="3" l="1"/>
  <c r="E11" i="3"/>
  <c r="D11" i="3"/>
  <c r="C11" i="3"/>
  <c r="B11" i="3"/>
  <c r="D3" i="2" l="1"/>
  <c r="D4" i="2" s="1"/>
  <c r="D5" i="2" s="1"/>
  <c r="E2" i="2"/>
  <c r="E3" i="2" s="1"/>
  <c r="E4" i="2" s="1"/>
  <c r="E5" i="2" s="1"/>
  <c r="D2" i="2"/>
  <c r="E14" i="1"/>
  <c r="E15" i="1" s="1"/>
  <c r="D14" i="1"/>
  <c r="D15" i="1" s="1"/>
  <c r="C14" i="1"/>
  <c r="C15" i="1" s="1"/>
  <c r="B14" i="1"/>
  <c r="B15" i="1" s="1"/>
  <c r="D10" i="1"/>
  <c r="D11" i="1" s="1"/>
  <c r="E10" i="1"/>
  <c r="E11" i="1" s="1"/>
  <c r="C10" i="1"/>
  <c r="C11" i="1" s="1"/>
  <c r="B10" i="1"/>
  <c r="B11" i="1" s="1"/>
  <c r="F11" i="1" s="1"/>
  <c r="F15" i="1" l="1"/>
  <c r="B17" i="1"/>
  <c r="B18" i="1" s="1"/>
  <c r="C18" i="1" s="1"/>
  <c r="D18" i="1" s="1"/>
  <c r="E18" i="1" s="1"/>
  <c r="C17" i="1"/>
  <c r="D17" i="1"/>
  <c r="E17" i="1"/>
  <c r="F17" i="1" l="1"/>
  <c r="B20" i="1"/>
</calcChain>
</file>

<file path=xl/sharedStrings.xml><?xml version="1.0" encoding="utf-8"?>
<sst xmlns="http://schemas.openxmlformats.org/spreadsheetml/2006/main" count="54" uniqueCount="45">
  <si>
    <t>Discount rate</t>
  </si>
  <si>
    <t>Costs</t>
  </si>
  <si>
    <t>Discount factor</t>
  </si>
  <si>
    <t>Discounted costs</t>
  </si>
  <si>
    <t>Benefits</t>
  </si>
  <si>
    <t>Discounted benefits</t>
  </si>
  <si>
    <t>Discounted benefits - costs</t>
  </si>
  <si>
    <t>Cumulative benefits - costs</t>
  </si>
  <si>
    <t>Year</t>
  </si>
  <si>
    <t>NPV</t>
  </si>
  <si>
    <t>Total</t>
  </si>
  <si>
    <t>ROI</t>
  </si>
  <si>
    <t>Assume the project is completed in Year 0</t>
  </si>
  <si>
    <t>Assumptions</t>
  </si>
  <si>
    <t>Enter assumptions here</t>
  </si>
  <si>
    <t>Financial Analysis for Project Name</t>
  </si>
  <si>
    <t>Created by:</t>
  </si>
  <si>
    <t>Date:</t>
  </si>
  <si>
    <t>Payback in Year 1</t>
  </si>
  <si>
    <t>Note: Change the inputs, shown in green below (i.e. interest rate, number of years, costs, and benefits). Be sure to double-check the formulas based on the inputs.</t>
  </si>
  <si>
    <t>Cum Costs</t>
  </si>
  <si>
    <t>Cum Benefits</t>
  </si>
  <si>
    <t>Weighted Decision Matrix for Project Name</t>
  </si>
  <si>
    <t>Criteria</t>
  </si>
  <si>
    <t>Weight</t>
  </si>
  <si>
    <t>Project 1</t>
  </si>
  <si>
    <t>Project 2</t>
  </si>
  <si>
    <t>Project 3</t>
  </si>
  <si>
    <t>Project 4</t>
  </si>
  <si>
    <t>A</t>
  </si>
  <si>
    <t>B</t>
  </si>
  <si>
    <t>C</t>
  </si>
  <si>
    <t>D</t>
  </si>
  <si>
    <t>E</t>
  </si>
  <si>
    <t>F</t>
  </si>
  <si>
    <t>G</t>
  </si>
  <si>
    <t xml:space="preserve">  Weighted Project Scores</t>
  </si>
  <si>
    <t>Celeste: Please provide the following details --</t>
  </si>
  <si>
    <t>Cost</t>
  </si>
  <si>
    <t>Cost items</t>
  </si>
  <si>
    <t>Unit price</t>
  </si>
  <si>
    <t>Quantity</t>
  </si>
  <si>
    <t>Amount</t>
  </si>
  <si>
    <t>Benefit</t>
  </si>
  <si>
    <t>Benefit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</si>
</sst>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New York"/>
    </font>
    <font>
      <b/>
      <sz val="18"/>
      <name val="Arial"/>
      <family val="2"/>
    </font>
    <font>
      <b/>
      <sz val="12"/>
      <name val="Arial"/>
      <family val="2"/>
    </font>
    <font>
      <b/>
      <sz val="10"/>
      <color rgb="FF00B05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1" applyNumberFormat="1" applyFont="1"/>
    <xf numFmtId="164" fontId="2" fillId="0" borderId="0" xfId="0" applyNumberFormat="1" applyFont="1"/>
    <xf numFmtId="0" fontId="2" fillId="0" borderId="0" xfId="1" applyNumberFormat="1" applyFont="1"/>
    <xf numFmtId="0" fontId="2" fillId="0" borderId="0" xfId="0" applyFont="1" applyAlignment="1">
      <alignment horizontal="right"/>
    </xf>
    <xf numFmtId="9" fontId="2" fillId="0" borderId="0" xfId="3" applyFont="1"/>
    <xf numFmtId="9" fontId="2" fillId="0" borderId="0" xfId="0" applyNumberFormat="1" applyFont="1"/>
    <xf numFmtId="164" fontId="3" fillId="0" borderId="0" xfId="0" applyNumberFormat="1" applyFont="1"/>
    <xf numFmtId="2" fontId="0" fillId="0" borderId="0" xfId="0" applyNumberFormat="1"/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0" fontId="7" fillId="0" borderId="0" xfId="0" applyNumberFormat="1" applyFont="1"/>
    <xf numFmtId="37" fontId="7" fillId="0" borderId="0" xfId="1" applyNumberFormat="1" applyFont="1"/>
    <xf numFmtId="0" fontId="7" fillId="0" borderId="0" xfId="2" applyNumberFormat="1" applyFont="1"/>
    <xf numFmtId="0" fontId="7" fillId="0" borderId="0" xfId="0" applyFont="1"/>
    <xf numFmtId="3" fontId="7" fillId="0" borderId="0" xfId="0" applyNumberFormat="1" applyFont="1"/>
    <xf numFmtId="3" fontId="0" fillId="0" borderId="0" xfId="0" applyNumberFormat="1"/>
    <xf numFmtId="0" fontId="6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9" fillId="0" borderId="1" xfId="0" applyFont="1" applyBorder="1"/>
    <xf numFmtId="9" fontId="9" fillId="0" borderId="1" xfId="0" applyNumberFormat="1" applyFont="1" applyBorder="1"/>
    <xf numFmtId="9" fontId="8" fillId="0" borderId="1" xfId="0" applyNumberFormat="1" applyFont="1" applyBorder="1"/>
    <xf numFmtId="0" fontId="9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10" fillId="0" borderId="0" xfId="0" applyFont="1"/>
    <xf numFmtId="0" fontId="0" fillId="0" borderId="1" xfId="0" applyBorder="1"/>
    <xf numFmtId="0" fontId="2" fillId="0" borderId="1" xfId="0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Payback</a:t>
            </a:r>
          </a:p>
        </c:rich>
      </c:tx>
      <c:layout>
        <c:manualLayout>
          <c:xMode val="edge"/>
          <c:yMode val="edge"/>
          <c:x val="0.41650294695481338"/>
          <c:y val="3.28283637852247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25147347740669"/>
          <c:y val="0.19949544146405823"/>
          <c:w val="0.75049115913555997"/>
          <c:h val="0.5151527855527579"/>
        </c:manualLayout>
      </c:layout>
      <c:scatterChart>
        <c:scatterStyle val="lineMarker"/>
        <c:varyColors val="0"/>
        <c:ser>
          <c:idx val="0"/>
          <c:order val="0"/>
          <c:tx>
            <c:v>cumulative costs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[1]Sheet1!$A$2:$A$5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[1]Sheet1!$D$2:$D$5</c:f>
              <c:numCache>
                <c:formatCode>General</c:formatCode>
                <c:ptCount val="4"/>
                <c:pt idx="0">
                  <c:v>140000</c:v>
                </c:pt>
                <c:pt idx="1">
                  <c:v>177200</c:v>
                </c:pt>
                <c:pt idx="2">
                  <c:v>211600</c:v>
                </c:pt>
                <c:pt idx="3">
                  <c:v>243200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0C-455F-BDF1-83C51A11EC88}"/>
            </c:ext>
          </c:extLst>
        </c:ser>
        <c:ser>
          <c:idx val="1"/>
          <c:order val="1"/>
          <c:tx>
            <c:v>cumulative benefits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[1]Sheet1!$A$2:$A$5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[1]Sheet1!$E$2:$E$5</c:f>
              <c:numCache>
                <c:formatCode>General</c:formatCode>
                <c:ptCount val="4"/>
                <c:pt idx="0">
                  <c:v>0</c:v>
                </c:pt>
                <c:pt idx="1">
                  <c:v>186000</c:v>
                </c:pt>
                <c:pt idx="2">
                  <c:v>358000</c:v>
                </c:pt>
                <c:pt idx="3">
                  <c:v>516000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0C-455F-BDF1-83C51A11E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27136"/>
        <c:axId val="108433792"/>
      </c:scatterChart>
      <c:valAx>
        <c:axId val="108427136"/>
        <c:scaling>
          <c:orientation val="minMax"/>
          <c:max val="3"/>
        </c:scaling>
        <c:delete val="0"/>
        <c:axPos val="b"/>
        <c:title>
          <c:tx>
            <c:rich>
              <a:bodyPr/>
              <a:lstStyle/>
              <a:p>
                <a:pPr>
                  <a:defRPr sz="1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3831041257367385"/>
              <c:y val="0.80555754211436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433792"/>
        <c:crosses val="autoZero"/>
        <c:crossBetween val="midCat"/>
        <c:majorUnit val="1"/>
      </c:valAx>
      <c:valAx>
        <c:axId val="108433792"/>
        <c:scaling>
          <c:orientation val="minMax"/>
          <c:max val="6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</a:t>
                </a:r>
              </a:p>
            </c:rich>
          </c:tx>
          <c:layout>
            <c:manualLayout>
              <c:xMode val="edge"/>
              <c:yMode val="edge"/>
              <c:x val="3.1434184675834968E-2"/>
              <c:y val="0.4191929529497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427136"/>
        <c:crosses val="autoZero"/>
        <c:crossBetween val="midCat"/>
        <c:majorUnit val="1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82711198428291"/>
          <c:y val="0.91414366848087436"/>
          <c:w val="0.70137524557956776"/>
          <c:h val="6.81819863231591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Weighted Score by Project</a:t>
            </a:r>
          </a:p>
        </c:rich>
      </c:tx>
      <c:layout>
        <c:manualLayout>
          <c:xMode val="edge"/>
          <c:yMode val="edge"/>
          <c:x val="0.296875"/>
          <c:y val="3.4285714285714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109375"/>
          <c:y val="0.1657142857142857"/>
          <c:w val="0.783203125"/>
          <c:h val="0.702857142857142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[2]Sheet1!$C$3:$F$3</c:f>
              <c:strCache>
                <c:ptCount val="4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</c:strCache>
            </c:strRef>
          </c:cat>
          <c:val>
            <c:numRef>
              <c:f>[2]Sheet1!$C$11:$F$11</c:f>
              <c:numCache>
                <c:formatCode>General</c:formatCode>
                <c:ptCount val="4"/>
                <c:pt idx="0">
                  <c:v>56</c:v>
                </c:pt>
                <c:pt idx="1">
                  <c:v>78.5</c:v>
                </c:pt>
                <c:pt idx="2">
                  <c:v>50</c:v>
                </c:pt>
                <c:pt idx="3">
                  <c:v>41.5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69-4228-B629-CF320AF4E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55968"/>
        <c:axId val="97563008"/>
      </c:barChart>
      <c:catAx>
        <c:axId val="97555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5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563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555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16</xdr:row>
      <xdr:rowOff>85725</xdr:rowOff>
    </xdr:from>
    <xdr:to>
      <xdr:col>6</xdr:col>
      <xdr:colOff>276225</xdr:colOff>
      <xdr:row>16</xdr:row>
      <xdr:rowOff>85725</xdr:rowOff>
    </xdr:to>
    <xdr:sp macro="" textlink="">
      <xdr:nvSpPr>
        <xdr:cNvPr id="1044" name="Line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ShapeType="1"/>
        </xdr:cNvSpPr>
      </xdr:nvSpPr>
      <xdr:spPr bwMode="auto">
        <a:xfrm flipH="1">
          <a:off x="5591175" y="31623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352425</xdr:colOff>
      <xdr:row>18</xdr:row>
      <xdr:rowOff>38100</xdr:rowOff>
    </xdr:from>
    <xdr:to>
      <xdr:col>2</xdr:col>
      <xdr:colOff>352425</xdr:colOff>
      <xdr:row>20</xdr:row>
      <xdr:rowOff>0</xdr:rowOff>
    </xdr:to>
    <xdr:sp macro="" textlink="">
      <xdr:nvSpPr>
        <xdr:cNvPr id="1045" name="Line 3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ShapeType="1"/>
        </xdr:cNvSpPr>
      </xdr:nvSpPr>
      <xdr:spPr bwMode="auto">
        <a:xfrm flipV="1">
          <a:off x="3590925" y="343852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352425</xdr:colOff>
      <xdr:row>19</xdr:row>
      <xdr:rowOff>85725</xdr:rowOff>
    </xdr:from>
    <xdr:to>
      <xdr:col>0</xdr:col>
      <xdr:colOff>2371725</xdr:colOff>
      <xdr:row>19</xdr:row>
      <xdr:rowOff>85725</xdr:rowOff>
    </xdr:to>
    <xdr:sp macro="" textlink="">
      <xdr:nvSpPr>
        <xdr:cNvPr id="1046" name="Line 4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ShapeType="1"/>
        </xdr:cNvSpPr>
      </xdr:nvSpPr>
      <xdr:spPr bwMode="auto">
        <a:xfrm>
          <a:off x="352425" y="364807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114300</xdr:rowOff>
    </xdr:from>
    <xdr:to>
      <xdr:col>7</xdr:col>
      <xdr:colOff>381000</xdr:colOff>
      <xdr:row>29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B42E300-0E96-4EB7-B284-7E9921EC7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0.30221</cdr:x>
      <cdr:y>0.3628</cdr:y>
    </cdr:from>
    <cdr:to>
      <cdr:x>0.45123</cdr:x>
      <cdr:y>0.42567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1216" y="1375058"/>
          <a:ext cx="723900" cy="237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Payback</a:t>
          </a:r>
        </a:p>
      </cdr:txBody>
    </cdr:sp>
  </cdr:relSizeAnchor>
  <cdr:relSizeAnchor xmlns:cdr="http://schemas.openxmlformats.org/drawingml/2006/chartDrawing">
    <cdr:from>
      <cdr:x>0.38015</cdr:x>
      <cdr:y>0.42543</cdr:y>
    </cdr:from>
    <cdr:to>
      <cdr:x>0.45123</cdr:x>
      <cdr:y>0.55703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49834" y="1611895"/>
          <a:ext cx="345282" cy="49763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12</xdr:row>
      <xdr:rowOff>9525</xdr:rowOff>
    </xdr:from>
    <xdr:to>
      <xdr:col>5</xdr:col>
      <xdr:colOff>495300</xdr:colOff>
      <xdr:row>28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3CBDB7-0FE4-4FB7-B05A-2D795F3625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leste%20Staff%20(Aug%202018)/Syllabus%20(Feb-Jul%202021)/im307/WEB%20SITE/202x%20project%20assignment%20submission/paybac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leste%20Staff%20(Aug%202018)/Syllabus%20(Feb-Jul%202021)/im307/WEB%20SITE/202x%20project%20assignment%20submission/wtd_decision_matr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>
            <v>0</v>
          </cell>
          <cell r="D2">
            <v>140000</v>
          </cell>
          <cell r="E2">
            <v>0</v>
          </cell>
        </row>
        <row r="3">
          <cell r="A3">
            <v>1</v>
          </cell>
          <cell r="D3">
            <v>177200</v>
          </cell>
          <cell r="E3">
            <v>186000</v>
          </cell>
        </row>
        <row r="4">
          <cell r="A4">
            <v>2</v>
          </cell>
          <cell r="D4">
            <v>211600</v>
          </cell>
          <cell r="E4">
            <v>358000</v>
          </cell>
        </row>
        <row r="5">
          <cell r="A5">
            <v>3</v>
          </cell>
          <cell r="D5">
            <v>243200</v>
          </cell>
          <cell r="E5">
            <v>516000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C3" t="str">
            <v>Project 1</v>
          </cell>
          <cell r="D3" t="str">
            <v>Project 2</v>
          </cell>
          <cell r="E3" t="str">
            <v>Project 3</v>
          </cell>
          <cell r="F3" t="str">
            <v>Project 4</v>
          </cell>
        </row>
        <row r="11">
          <cell r="C11">
            <v>56</v>
          </cell>
          <cell r="D11">
            <v>78.5</v>
          </cell>
          <cell r="E11">
            <v>50</v>
          </cell>
          <cell r="F11">
            <v>41.5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abSelected="1" workbookViewId="0">
      <selection activeCell="K41" sqref="K41"/>
    </sheetView>
  </sheetViews>
  <sheetFormatPr defaultRowHeight="12.75"/>
  <cols>
    <col min="1" max="1" width="37.140625" bestFit="1" customWidth="1"/>
    <col min="2" max="2" width="11.42578125" bestFit="1" customWidth="1"/>
    <col min="3" max="5" width="8.7109375" bestFit="1" customWidth="1"/>
  </cols>
  <sheetData>
    <row r="1" spans="1:7" ht="23.25">
      <c r="A1" s="29" t="s">
        <v>15</v>
      </c>
      <c r="B1" s="29"/>
      <c r="C1" s="29"/>
      <c r="D1" s="29"/>
      <c r="E1" s="29"/>
      <c r="F1" s="29"/>
      <c r="G1" s="29"/>
    </row>
    <row r="2" spans="1:7" ht="23.25">
      <c r="A2" s="13" t="s">
        <v>16</v>
      </c>
      <c r="B2" s="13"/>
      <c r="C2" s="13" t="s">
        <v>17</v>
      </c>
      <c r="D2" s="12"/>
      <c r="E2" s="12"/>
      <c r="F2" s="12"/>
      <c r="G2" s="12"/>
    </row>
    <row r="3" spans="1:7" ht="30" customHeight="1">
      <c r="A3" s="28" t="s">
        <v>19</v>
      </c>
      <c r="B3" s="28"/>
      <c r="C3" s="28"/>
      <c r="D3" s="28"/>
      <c r="E3" s="28"/>
      <c r="F3" s="28"/>
      <c r="G3" s="28"/>
    </row>
    <row r="4" spans="1:7">
      <c r="A4" s="11"/>
      <c r="B4" s="11"/>
      <c r="C4" s="11"/>
      <c r="D4" s="11"/>
      <c r="E4" s="11"/>
      <c r="F4" s="11"/>
      <c r="G4" s="11"/>
    </row>
    <row r="5" spans="1:7">
      <c r="A5" s="2" t="s">
        <v>0</v>
      </c>
      <c r="B5" s="14">
        <v>0.08</v>
      </c>
    </row>
    <row r="6" spans="1:7">
      <c r="A6" s="2"/>
      <c r="B6" s="8"/>
    </row>
    <row r="7" spans="1:7">
      <c r="A7" t="s">
        <v>12</v>
      </c>
      <c r="D7" s="2" t="s">
        <v>8</v>
      </c>
      <c r="F7" s="2"/>
    </row>
    <row r="8" spans="1:7">
      <c r="B8" s="16">
        <v>0</v>
      </c>
      <c r="C8" s="17">
        <v>1</v>
      </c>
      <c r="D8" s="17">
        <v>2</v>
      </c>
      <c r="E8" s="17">
        <v>3</v>
      </c>
      <c r="F8" s="2" t="s">
        <v>10</v>
      </c>
    </row>
    <row r="9" spans="1:7">
      <c r="A9" t="s">
        <v>1</v>
      </c>
      <c r="B9" s="18">
        <v>140000</v>
      </c>
      <c r="C9" s="18">
        <v>40000</v>
      </c>
      <c r="D9" s="18">
        <v>40000</v>
      </c>
      <c r="E9" s="18">
        <v>40000</v>
      </c>
    </row>
    <row r="10" spans="1:7">
      <c r="A10" t="s">
        <v>2</v>
      </c>
      <c r="B10" s="10">
        <f>ROUND(1/(1+$B$5)^B$8,2)</f>
        <v>1</v>
      </c>
      <c r="C10" s="10">
        <f>ROUND(1/(1+$B$5)^C$8,2)</f>
        <v>0.93</v>
      </c>
      <c r="D10" s="10">
        <f>ROUND(1/(1+$B$5)^D$8,2)</f>
        <v>0.86</v>
      </c>
      <c r="E10" s="10">
        <f>ROUND(1/(1+$B$5)^E$8,2)</f>
        <v>0.79</v>
      </c>
    </row>
    <row r="11" spans="1:7">
      <c r="A11" s="2" t="s">
        <v>3</v>
      </c>
      <c r="B11" s="3">
        <f>B9*B10</f>
        <v>140000</v>
      </c>
      <c r="C11" s="3">
        <f>C9*C10</f>
        <v>37200</v>
      </c>
      <c r="D11" s="3">
        <f>D9*D10</f>
        <v>34400</v>
      </c>
      <c r="E11" s="3">
        <f>E9*E10</f>
        <v>31600</v>
      </c>
      <c r="F11" s="4">
        <f>SUM(B11:E11)</f>
        <v>243200</v>
      </c>
    </row>
    <row r="13" spans="1:7">
      <c r="A13" t="s">
        <v>4</v>
      </c>
      <c r="B13" s="15">
        <v>0</v>
      </c>
      <c r="C13" s="15">
        <v>200000</v>
      </c>
      <c r="D13" s="15">
        <v>200000</v>
      </c>
      <c r="E13" s="15">
        <v>200000</v>
      </c>
    </row>
    <row r="14" spans="1:7">
      <c r="A14" t="s">
        <v>2</v>
      </c>
      <c r="B14" s="10">
        <f>ROUND(1/(1+$B$5)^B$8,2)</f>
        <v>1</v>
      </c>
      <c r="C14" s="10">
        <f>ROUND(1/(1+$B$5)^C$8,2)</f>
        <v>0.93</v>
      </c>
      <c r="D14" s="10">
        <f>ROUND(1/(1+$B$5)^D$8,2)</f>
        <v>0.86</v>
      </c>
      <c r="E14" s="10">
        <f>ROUND(1/(1+$B$5)^E$8,2)</f>
        <v>0.79</v>
      </c>
    </row>
    <row r="15" spans="1:7">
      <c r="A15" s="2" t="s">
        <v>5</v>
      </c>
      <c r="B15" s="5">
        <f>B13*B14</f>
        <v>0</v>
      </c>
      <c r="C15" s="3">
        <f>C13*C14</f>
        <v>186000</v>
      </c>
      <c r="D15" s="3">
        <f>D13*D14</f>
        <v>172000</v>
      </c>
      <c r="E15" s="3">
        <f>E13*E14</f>
        <v>158000</v>
      </c>
      <c r="F15" s="3">
        <f>SUM(B15:E15)</f>
        <v>516000</v>
      </c>
    </row>
    <row r="17" spans="1:7">
      <c r="A17" t="s">
        <v>6</v>
      </c>
      <c r="B17" s="1">
        <f>B15-B11</f>
        <v>-140000</v>
      </c>
      <c r="C17" s="1">
        <f>C15-C11</f>
        <v>148800</v>
      </c>
      <c r="D17" s="1">
        <f>D15-D11</f>
        <v>137600</v>
      </c>
      <c r="E17" s="1">
        <f>E15-E11</f>
        <v>126400</v>
      </c>
      <c r="F17" s="4">
        <f>F15-F11</f>
        <v>272800</v>
      </c>
      <c r="G17" s="6" t="s">
        <v>9</v>
      </c>
    </row>
    <row r="18" spans="1:7">
      <c r="A18" t="s">
        <v>7</v>
      </c>
      <c r="B18" s="1">
        <f>B17</f>
        <v>-140000</v>
      </c>
      <c r="C18" s="1">
        <f>B18+C17</f>
        <v>8800</v>
      </c>
      <c r="D18" s="1">
        <f>C18+D17</f>
        <v>146400</v>
      </c>
      <c r="E18" s="9">
        <f>D18+E17</f>
        <v>272800</v>
      </c>
    </row>
    <row r="20" spans="1:7">
      <c r="A20" s="2" t="s">
        <v>11</v>
      </c>
      <c r="B20" s="7">
        <f>(F15-F11)/F11</f>
        <v>1.1217105263157894</v>
      </c>
    </row>
    <row r="21" spans="1:7">
      <c r="B21" s="27" t="s">
        <v>18</v>
      </c>
      <c r="C21" s="27"/>
      <c r="D21" s="27"/>
    </row>
    <row r="22" spans="1:7">
      <c r="A22" s="2" t="s">
        <v>13</v>
      </c>
    </row>
    <row r="23" spans="1:7">
      <c r="A23" t="s">
        <v>14</v>
      </c>
    </row>
    <row r="25" spans="1:7" ht="15.75">
      <c r="A25" s="20" t="s">
        <v>37</v>
      </c>
    </row>
    <row r="27" spans="1:7" ht="15">
      <c r="A27" s="30" t="s">
        <v>38</v>
      </c>
    </row>
    <row r="28" spans="1:7">
      <c r="A28" s="32" t="s">
        <v>39</v>
      </c>
      <c r="B28" s="32" t="s">
        <v>40</v>
      </c>
      <c r="C28" s="32" t="s">
        <v>41</v>
      </c>
      <c r="D28" s="32" t="s">
        <v>42</v>
      </c>
    </row>
    <row r="29" spans="1:7">
      <c r="A29" s="31"/>
      <c r="B29" s="31"/>
      <c r="C29" s="31"/>
      <c r="D29" s="31"/>
    </row>
    <row r="30" spans="1:7">
      <c r="A30" s="31"/>
      <c r="B30" s="31"/>
      <c r="C30" s="31"/>
      <c r="D30" s="31"/>
    </row>
    <row r="31" spans="1:7">
      <c r="A31" s="31"/>
      <c r="B31" s="31"/>
      <c r="C31" s="31"/>
      <c r="D31" s="31"/>
    </row>
    <row r="32" spans="1:7">
      <c r="A32" s="31"/>
      <c r="B32" s="31"/>
      <c r="C32" s="31"/>
      <c r="D32" s="31"/>
    </row>
    <row r="33" spans="1:4">
      <c r="A33" s="31"/>
      <c r="B33" s="31"/>
      <c r="C33" s="31"/>
      <c r="D33" s="31"/>
    </row>
    <row r="34" spans="1:4">
      <c r="A34" s="31"/>
      <c r="B34" s="31"/>
      <c r="C34" s="31"/>
      <c r="D34" s="31"/>
    </row>
    <row r="37" spans="1:4" ht="15">
      <c r="A37" s="30" t="s">
        <v>43</v>
      </c>
    </row>
    <row r="38" spans="1:4">
      <c r="A38" s="32" t="s">
        <v>44</v>
      </c>
      <c r="B38" s="32" t="s">
        <v>40</v>
      </c>
      <c r="C38" s="32" t="s">
        <v>41</v>
      </c>
      <c r="D38" s="32" t="s">
        <v>42</v>
      </c>
    </row>
    <row r="39" spans="1:4">
      <c r="A39" s="31"/>
      <c r="B39" s="31"/>
      <c r="C39" s="31"/>
      <c r="D39" s="31"/>
    </row>
    <row r="40" spans="1:4">
      <c r="A40" s="31"/>
      <c r="B40" s="31"/>
      <c r="C40" s="31"/>
      <c r="D40" s="31"/>
    </row>
    <row r="41" spans="1:4">
      <c r="A41" s="31"/>
      <c r="B41" s="31"/>
      <c r="C41" s="31"/>
      <c r="D41" s="31"/>
    </row>
    <row r="42" spans="1:4">
      <c r="A42" s="31"/>
      <c r="B42" s="31"/>
      <c r="C42" s="31"/>
      <c r="D42" s="31"/>
    </row>
    <row r="43" spans="1:4">
      <c r="A43" s="31"/>
      <c r="B43" s="31"/>
      <c r="C43" s="31"/>
      <c r="D43" s="31"/>
    </row>
    <row r="44" spans="1:4">
      <c r="A44" s="31"/>
      <c r="B44" s="31"/>
      <c r="C44" s="31"/>
      <c r="D44" s="31"/>
    </row>
  </sheetData>
  <mergeCells count="3">
    <mergeCell ref="B21:D21"/>
    <mergeCell ref="A3:G3"/>
    <mergeCell ref="A1:G1"/>
  </mergeCells>
  <phoneticPr fontId="0" type="noConversion"/>
  <printOptions gridLines="1"/>
  <pageMargins left="0.75" right="0.75" top="1" bottom="1" header="0.5" footer="0.5"/>
  <pageSetup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workbookViewId="0">
      <selection activeCell="R3" sqref="R3"/>
    </sheetView>
  </sheetViews>
  <sheetFormatPr defaultRowHeight="12.75"/>
  <cols>
    <col min="4" max="4" width="10.28515625" bestFit="1" customWidth="1"/>
    <col min="5" max="5" width="12.140625" bestFit="1" customWidth="1"/>
  </cols>
  <sheetData>
    <row r="1" spans="1:7">
      <c r="A1" t="s">
        <v>8</v>
      </c>
      <c r="B1" t="s">
        <v>1</v>
      </c>
      <c r="C1" t="s">
        <v>4</v>
      </c>
      <c r="D1" t="s">
        <v>20</v>
      </c>
      <c r="E1" t="s">
        <v>21</v>
      </c>
    </row>
    <row r="2" spans="1:7">
      <c r="A2">
        <v>0</v>
      </c>
      <c r="B2" s="19">
        <v>140000</v>
      </c>
      <c r="C2">
        <v>0</v>
      </c>
      <c r="D2" s="19">
        <f>B2</f>
        <v>140000</v>
      </c>
      <c r="E2" s="19">
        <f>C2</f>
        <v>0</v>
      </c>
      <c r="F2" s="19"/>
      <c r="G2" s="19"/>
    </row>
    <row r="3" spans="1:7">
      <c r="A3">
        <v>1</v>
      </c>
      <c r="B3" s="19">
        <v>37200</v>
      </c>
      <c r="C3" s="19">
        <v>186000</v>
      </c>
      <c r="D3" s="19">
        <f t="shared" ref="D3:E5" si="0">D2+B3</f>
        <v>177200</v>
      </c>
      <c r="E3" s="19">
        <f t="shared" si="0"/>
        <v>186000</v>
      </c>
      <c r="F3" s="19"/>
      <c r="G3" s="19"/>
    </row>
    <row r="4" spans="1:7">
      <c r="A4">
        <v>2</v>
      </c>
      <c r="B4" s="19">
        <v>34400</v>
      </c>
      <c r="C4" s="19">
        <v>172000</v>
      </c>
      <c r="D4" s="19">
        <f t="shared" si="0"/>
        <v>211600</v>
      </c>
      <c r="E4" s="19">
        <f t="shared" si="0"/>
        <v>358000</v>
      </c>
      <c r="F4" s="19"/>
      <c r="G4" s="19"/>
    </row>
    <row r="5" spans="1:7">
      <c r="A5">
        <v>3</v>
      </c>
      <c r="B5" s="19">
        <v>31600</v>
      </c>
      <c r="C5" s="19">
        <v>158000</v>
      </c>
      <c r="D5" s="19">
        <f t="shared" si="0"/>
        <v>243200</v>
      </c>
      <c r="E5" s="19">
        <f t="shared" si="0"/>
        <v>516000</v>
      </c>
      <c r="F5" s="19"/>
      <c r="G5" s="19"/>
    </row>
    <row r="6" spans="1:7">
      <c r="G6" s="19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"/>
  <sheetViews>
    <sheetView workbookViewId="0">
      <selection activeCell="P28" sqref="P28"/>
    </sheetView>
  </sheetViews>
  <sheetFormatPr defaultRowHeight="12.75"/>
  <cols>
    <col min="1" max="1" width="34.28515625" customWidth="1"/>
  </cols>
  <sheetData>
    <row r="1" spans="1:6" ht="23.25">
      <c r="A1" s="29" t="s">
        <v>22</v>
      </c>
      <c r="B1" s="29"/>
      <c r="C1" s="29"/>
      <c r="D1" s="29"/>
      <c r="E1" s="29"/>
      <c r="F1" s="29"/>
    </row>
    <row r="2" spans="1:6" ht="15.75">
      <c r="A2" s="20" t="s">
        <v>16</v>
      </c>
      <c r="B2" s="20" t="s">
        <v>17</v>
      </c>
    </row>
    <row r="3" spans="1:6" ht="15.75">
      <c r="A3" s="21" t="s">
        <v>23</v>
      </c>
      <c r="B3" s="22" t="s">
        <v>24</v>
      </c>
      <c r="C3" s="21" t="s">
        <v>25</v>
      </c>
      <c r="D3" s="21" t="s">
        <v>26</v>
      </c>
      <c r="E3" s="21" t="s">
        <v>27</v>
      </c>
      <c r="F3" s="21" t="s">
        <v>28</v>
      </c>
    </row>
    <row r="4" spans="1:6" ht="15.75">
      <c r="A4" s="23" t="s">
        <v>29</v>
      </c>
      <c r="B4" s="24">
        <v>0.25</v>
      </c>
      <c r="C4" s="23">
        <v>90</v>
      </c>
      <c r="D4" s="23">
        <v>90</v>
      </c>
      <c r="E4" s="23">
        <v>50</v>
      </c>
      <c r="F4" s="23">
        <v>20</v>
      </c>
    </row>
    <row r="5" spans="1:6" ht="15.75">
      <c r="A5" s="23" t="s">
        <v>30</v>
      </c>
      <c r="B5" s="24">
        <v>0.15</v>
      </c>
      <c r="C5" s="23">
        <v>70</v>
      </c>
      <c r="D5" s="23">
        <v>90</v>
      </c>
      <c r="E5" s="23">
        <v>50</v>
      </c>
      <c r="F5" s="23">
        <v>20</v>
      </c>
    </row>
    <row r="6" spans="1:6" ht="15.75">
      <c r="A6" s="23" t="s">
        <v>31</v>
      </c>
      <c r="B6" s="24">
        <v>0.15</v>
      </c>
      <c r="C6" s="23">
        <v>50</v>
      </c>
      <c r="D6" s="23">
        <v>90</v>
      </c>
      <c r="E6" s="23">
        <v>50</v>
      </c>
      <c r="F6" s="23">
        <v>20</v>
      </c>
    </row>
    <row r="7" spans="1:6" ht="15.75">
      <c r="A7" s="23" t="s">
        <v>32</v>
      </c>
      <c r="B7" s="24">
        <v>0.1</v>
      </c>
      <c r="C7" s="23">
        <v>25</v>
      </c>
      <c r="D7" s="23">
        <v>90</v>
      </c>
      <c r="E7" s="23">
        <v>50</v>
      </c>
      <c r="F7" s="23">
        <v>70</v>
      </c>
    </row>
    <row r="8" spans="1:6" ht="15.75">
      <c r="A8" s="23" t="s">
        <v>33</v>
      </c>
      <c r="B8" s="24">
        <v>0.05</v>
      </c>
      <c r="C8" s="23">
        <v>20</v>
      </c>
      <c r="D8" s="23">
        <v>20</v>
      </c>
      <c r="E8" s="23">
        <v>50</v>
      </c>
      <c r="F8" s="23">
        <v>90</v>
      </c>
    </row>
    <row r="9" spans="1:6" ht="15.75">
      <c r="A9" s="23" t="s">
        <v>34</v>
      </c>
      <c r="B9" s="24">
        <v>0.2</v>
      </c>
      <c r="C9" s="23">
        <v>50</v>
      </c>
      <c r="D9" s="23">
        <v>70</v>
      </c>
      <c r="E9" s="23">
        <v>50</v>
      </c>
      <c r="F9" s="23">
        <v>50</v>
      </c>
    </row>
    <row r="10" spans="1:6" ht="15.75">
      <c r="A10" s="23" t="s">
        <v>35</v>
      </c>
      <c r="B10" s="24">
        <v>0.1</v>
      </c>
      <c r="C10" s="23">
        <v>20</v>
      </c>
      <c r="D10" s="23">
        <v>50</v>
      </c>
      <c r="E10" s="23">
        <v>50</v>
      </c>
      <c r="F10" s="23">
        <v>90</v>
      </c>
    </row>
    <row r="11" spans="1:6" ht="15.75">
      <c r="A11" s="21" t="s">
        <v>36</v>
      </c>
      <c r="B11" s="25">
        <f>SUM(B4:B10)</f>
        <v>1.0000000000000002</v>
      </c>
      <c r="C11" s="21">
        <f>$B4*C4+$B5*C5+$B6*C6+$B7*C7+$B8*C8+$B9*C9+$B10*C10</f>
        <v>56</v>
      </c>
      <c r="D11" s="21">
        <f>$B4*D4+$B5*D5+$B6*D6+$B7*D7+$B8*D8+$B9*D9+$B10*D10</f>
        <v>78.5</v>
      </c>
      <c r="E11" s="21">
        <f>$B4*E4+$B5*E5+$B6*E6+$B7*E7+$B8*E8+$B9*E9+$B10*E10</f>
        <v>50</v>
      </c>
      <c r="F11" s="21">
        <f>$B4*F4+$B5*F5+$B6*F6+$B7*F7+$B8*F8+$B9*F9+$B10*F10</f>
        <v>41.5</v>
      </c>
    </row>
    <row r="12" spans="1:6" ht="15.75">
      <c r="A12" s="26"/>
      <c r="B12" s="26"/>
      <c r="C12" s="26"/>
      <c r="D12" s="26"/>
      <c r="E12" s="26"/>
      <c r="F12" s="26"/>
    </row>
    <row r="13" spans="1:6" ht="15.75">
      <c r="A13" s="26"/>
      <c r="B13" s="26"/>
      <c r="C13" s="26"/>
      <c r="D13" s="26"/>
      <c r="E13" s="26"/>
      <c r="F13" s="26"/>
    </row>
    <row r="14" spans="1:6" ht="15.75">
      <c r="A14" s="26"/>
      <c r="B14" s="26"/>
      <c r="C14" s="26"/>
      <c r="D14" s="26"/>
      <c r="E14" s="26"/>
      <c r="F14" s="26"/>
    </row>
    <row r="15" spans="1:6" ht="15.75">
      <c r="A15" s="26"/>
      <c r="B15" s="26"/>
      <c r="C15" s="26"/>
      <c r="D15" s="26"/>
      <c r="E15" s="26"/>
      <c r="F15" s="26"/>
    </row>
    <row r="16" spans="1:6" ht="15.75">
      <c r="A16" s="26"/>
      <c r="B16" s="26"/>
      <c r="C16" s="26"/>
      <c r="D16" s="26"/>
      <c r="E16" s="26"/>
      <c r="F16" s="26"/>
    </row>
    <row r="17" spans="1:6" ht="15.75">
      <c r="A17" s="26"/>
      <c r="B17" s="26"/>
      <c r="C17" s="26"/>
      <c r="D17" s="26"/>
      <c r="E17" s="26"/>
      <c r="F17" s="26"/>
    </row>
    <row r="18" spans="1:6" ht="15.75">
      <c r="A18" s="26"/>
      <c r="B18" s="26"/>
      <c r="C18" s="26"/>
      <c r="D18" s="26"/>
      <c r="E18" s="26"/>
      <c r="F18" s="26"/>
    </row>
    <row r="19" spans="1:6" ht="15.75">
      <c r="A19" s="26"/>
      <c r="B19" s="26"/>
      <c r="C19" s="26"/>
      <c r="D19" s="26"/>
      <c r="E19" s="26"/>
      <c r="F19" s="26"/>
    </row>
    <row r="20" spans="1:6" ht="15.75">
      <c r="A20" s="26"/>
      <c r="B20" s="26"/>
      <c r="C20" s="26"/>
      <c r="D20" s="26"/>
      <c r="E20" s="26"/>
      <c r="F20" s="26"/>
    </row>
    <row r="21" spans="1:6" ht="15.75">
      <c r="A21" s="26"/>
      <c r="B21" s="26"/>
      <c r="C21" s="26"/>
      <c r="D21" s="26"/>
      <c r="E21" s="26"/>
      <c r="F21" s="26"/>
    </row>
    <row r="22" spans="1:6" ht="15.75">
      <c r="A22" s="26"/>
      <c r="B22" s="26"/>
      <c r="C22" s="26"/>
      <c r="D22" s="26"/>
      <c r="E22" s="26"/>
      <c r="F22" s="26"/>
    </row>
    <row r="23" spans="1:6" ht="15.75">
      <c r="A23" s="26"/>
      <c r="B23" s="26"/>
      <c r="C23" s="26"/>
      <c r="D23" s="26"/>
      <c r="E23" s="26"/>
      <c r="F23" s="26"/>
    </row>
    <row r="24" spans="1:6" ht="15.75">
      <c r="A24" s="26"/>
      <c r="B24" s="26"/>
      <c r="C24" s="26"/>
      <c r="D24" s="26"/>
      <c r="E24" s="26"/>
      <c r="F24" s="26"/>
    </row>
    <row r="25" spans="1:6" ht="15.75">
      <c r="A25" s="26"/>
      <c r="B25" s="26"/>
      <c r="C25" s="26"/>
      <c r="D25" s="26"/>
      <c r="E25" s="26"/>
      <c r="F25" s="26"/>
    </row>
    <row r="26" spans="1:6" ht="15.75">
      <c r="A26" s="26"/>
      <c r="B26" s="26"/>
      <c r="C26" s="26"/>
      <c r="D26" s="26"/>
      <c r="E26" s="26"/>
      <c r="F26" s="26"/>
    </row>
    <row r="27" spans="1:6" ht="15.75">
      <c r="A27" s="26"/>
      <c r="B27" s="26"/>
      <c r="C27" s="26"/>
      <c r="D27" s="26"/>
      <c r="E27" s="26"/>
      <c r="F27" s="26"/>
    </row>
    <row r="28" spans="1:6" ht="15.75">
      <c r="A28" s="26"/>
      <c r="B28" s="26"/>
      <c r="C28" s="26"/>
      <c r="D28" s="26"/>
      <c r="E28" s="26"/>
      <c r="F28" s="26"/>
    </row>
    <row r="29" spans="1:6" ht="15.75">
      <c r="A29" s="26"/>
      <c r="B29" s="26"/>
      <c r="C29" s="26"/>
      <c r="D29" s="26"/>
      <c r="E29" s="26"/>
      <c r="F29" s="26"/>
    </row>
    <row r="30" spans="1:6" ht="15.75">
      <c r="A30" s="26"/>
      <c r="B30" s="26"/>
      <c r="C30" s="26"/>
      <c r="D30" s="26"/>
      <c r="E30" s="26"/>
      <c r="F30" s="26"/>
    </row>
    <row r="31" spans="1:6" ht="15.75">
      <c r="A31" s="26"/>
      <c r="B31" s="26"/>
      <c r="C31" s="26"/>
      <c r="D31" s="26"/>
      <c r="E31" s="26"/>
      <c r="F31" s="26"/>
    </row>
  </sheetData>
  <mergeCells count="1">
    <mergeCell ref="A1:F1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Net Present Value</vt:lpstr>
      <vt:lpstr>Payback Analysis</vt:lpstr>
      <vt:lpstr>weighted scoring model</vt:lpstr>
    </vt:vector>
  </TitlesOfParts>
  <Company>Augsburg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Celeste Ng</cp:lastModifiedBy>
  <cp:lastPrinted>2005-03-27T16:41:45Z</cp:lastPrinted>
  <dcterms:created xsi:type="dcterms:W3CDTF">2003-02-20T16:30:31Z</dcterms:created>
  <dcterms:modified xsi:type="dcterms:W3CDTF">2025-05-13T06:45:39Z</dcterms:modified>
</cp:coreProperties>
</file>